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6000" windowHeight="6540" tabRatio="910" activeTab="0"/>
  </bookViews>
  <sheets>
    <sheet name="общ" sheetId="1" r:id="rId1"/>
    <sheet name="Камаз" sheetId="2" r:id="rId2"/>
  </sheets>
  <definedNames/>
  <calcPr fullCalcOnLoad="1"/>
</workbook>
</file>

<file path=xl/sharedStrings.xml><?xml version="1.0" encoding="utf-8"?>
<sst xmlns="http://schemas.openxmlformats.org/spreadsheetml/2006/main" count="116" uniqueCount="95">
  <si>
    <t>А.Б. Анисимов</t>
  </si>
  <si>
    <t>1</t>
  </si>
  <si>
    <t>Марка автомобиля, механизма</t>
  </si>
  <si>
    <t>№ п/п</t>
  </si>
  <si>
    <t>2</t>
  </si>
  <si>
    <t>3</t>
  </si>
  <si>
    <t>Исп.</t>
  </si>
  <si>
    <t>тел. 214-640</t>
  </si>
  <si>
    <r>
      <t xml:space="preserve">автомобиль ГАЗ-3307 (3309)  асцистерна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КО 503-В2</t>
    </r>
  </si>
  <si>
    <t>автомобиль КАМАЗ КО-505А вакуумная цистерна  гр. 10 т</t>
  </si>
  <si>
    <t>Объём цистерны, м3.</t>
  </si>
  <si>
    <t>Цена на 1 машину на 1 поездку по           г. Иркутску (кроме Ново - Ленино),  руб. (без НДС)</t>
  </si>
  <si>
    <t>Цена на 1 машину на 1 поездку по               г. Иркутску (кроме Ново - Ленино),  руб. (с НДС)</t>
  </si>
  <si>
    <t>в т.ч. НДС, руб.  (при начислении)</t>
  </si>
  <si>
    <t>Начальник ПЭО</t>
  </si>
  <si>
    <t>Г.В. Брюхнова</t>
  </si>
  <si>
    <t>Непредвиденные расходы, в т. ч. комиссионный сбор банка за перевод денежных средств (2%), руб. (с НДС при начислении)</t>
  </si>
  <si>
    <t>Всего цена на 1 машину на 1 поездку</t>
  </si>
  <si>
    <t>Всего цена за 1  м куб. сточных вод</t>
  </si>
  <si>
    <t xml:space="preserve"> по  г. Иркутску (кроме Ново - Ленино) при объёме заказа до 1 000 м куб. в месяц включительно,  руб. (без НДС)</t>
  </si>
  <si>
    <t xml:space="preserve">до 30 </t>
  </si>
  <si>
    <t xml:space="preserve">свыше 30 - до 31 </t>
  </si>
  <si>
    <t>31 - 32</t>
  </si>
  <si>
    <t>32 - 33</t>
  </si>
  <si>
    <t>33 - 34</t>
  </si>
  <si>
    <t>34 - 35</t>
  </si>
  <si>
    <t>36 - 37</t>
  </si>
  <si>
    <t>37 - 38</t>
  </si>
  <si>
    <t>38 - 39</t>
  </si>
  <si>
    <t>39 - 40</t>
  </si>
  <si>
    <t>40 - 41</t>
  </si>
  <si>
    <t>41 - 42</t>
  </si>
  <si>
    <t>42 - 43</t>
  </si>
  <si>
    <t>43 - 44</t>
  </si>
  <si>
    <t>44 - 45</t>
  </si>
  <si>
    <t>46 - 47</t>
  </si>
  <si>
    <t>47 - 48</t>
  </si>
  <si>
    <t>48 - 49</t>
  </si>
  <si>
    <t>49 - 50</t>
  </si>
  <si>
    <t>51 - 52</t>
  </si>
  <si>
    <t>35 - 36</t>
  </si>
  <si>
    <t>45 - 46</t>
  </si>
  <si>
    <t>50 - 51</t>
  </si>
  <si>
    <t>52 - 53</t>
  </si>
  <si>
    <t>53 - 54</t>
  </si>
  <si>
    <t>54 - 55</t>
  </si>
  <si>
    <t>55 - 56</t>
  </si>
  <si>
    <t>56 - 57</t>
  </si>
  <si>
    <t>57 - 58</t>
  </si>
  <si>
    <t>58 - 59</t>
  </si>
  <si>
    <t>59 - 60</t>
  </si>
  <si>
    <t>60 - 61</t>
  </si>
  <si>
    <t>61 - 62</t>
  </si>
  <si>
    <t>62 - 63</t>
  </si>
  <si>
    <t>63 - 64</t>
  </si>
  <si>
    <t>64 - 65</t>
  </si>
  <si>
    <t>65 - 66</t>
  </si>
  <si>
    <t>66 - 67</t>
  </si>
  <si>
    <t>67 - 68</t>
  </si>
  <si>
    <t>68 - 69</t>
  </si>
  <si>
    <t>69 - 70</t>
  </si>
  <si>
    <t>70 - 71</t>
  </si>
  <si>
    <t>71 - 72</t>
  </si>
  <si>
    <t>72 - 73</t>
  </si>
  <si>
    <t>73 - 74</t>
  </si>
  <si>
    <t>74 - 75</t>
  </si>
  <si>
    <t>75 - 76</t>
  </si>
  <si>
    <t>76 - 77</t>
  </si>
  <si>
    <t>77 - 78</t>
  </si>
  <si>
    <t>78 - 79</t>
  </si>
  <si>
    <t>79 - 80</t>
  </si>
  <si>
    <t>80 - 81</t>
  </si>
  <si>
    <t>Расстояние перевозки в одну сторону (от центра г. Иркутска), км</t>
  </si>
  <si>
    <t>по  г. Иркутску  и  населённым пунктам области при объёме заказа до 1 000 м куб. в месяц включительно,  руб. (с НДС)</t>
  </si>
  <si>
    <t>по  г. Иркутску  и населённым пунктам области при объёме заказа более 1 000 м куб. в месяц,  руб. (с НДС)</t>
  </si>
  <si>
    <t>Анисимов А.Б.</t>
  </si>
  <si>
    <t>Тел.214 - 640</t>
  </si>
  <si>
    <t>Приложение № 1 к приказу от                       №</t>
  </si>
  <si>
    <t>Приложение № 2 к приказу от                       №</t>
  </si>
  <si>
    <t>по  г. Иркутску  и пригородным населённым пунктам (расстояние - до 30 км от центра города) при объёме заказа до 1 000 м куб. в месяц включительно,  руб. (с НДС)</t>
  </si>
  <si>
    <t>по  г. Иркутску  и пригородным населённым пунктам (расстояние - до 30 км от центра города) при объёме заказа более 1 000 м куб. в месяц,  руб. (с НДС)</t>
  </si>
  <si>
    <t>"УТВЕРЖДАЮ"</t>
  </si>
  <si>
    <t>4</t>
  </si>
  <si>
    <t>автомобиль HYUNDAI GOLD HD 120 Extra Long (вакуумный)</t>
  </si>
  <si>
    <t>Илососная машина ТКМ – 670 на шасси автомобиля Форд Карго, государственный номер Е 036 УС</t>
  </si>
  <si>
    <t>5</t>
  </si>
  <si>
    <t>автомобиль HYUNDAI GOLD HD 120 Extra Long (илосос)</t>
  </si>
  <si>
    <t xml:space="preserve">На каждый дополнительный км поездки в одну сторону расценка увеличивается на  5 руб. </t>
  </si>
  <si>
    <t>машина илососная КО-524 на базе автомобиля МАЗ 5340В2</t>
  </si>
  <si>
    <t>6</t>
  </si>
  <si>
    <t xml:space="preserve">На каждый дополнительный км поездки в одну сторону расценка увеличивается на  47 руб. </t>
  </si>
  <si>
    <t>Директор</t>
  </si>
  <si>
    <t>___________________С.В. Пыхтин</t>
  </si>
  <si>
    <t>Цены на услуги по откачке и вывозу сточных вод, выполняемые автомобилями МУП «Водоканал» г. Иркутска для физических  и юридических лиц (устанавливаются с 14.08.2017)</t>
  </si>
  <si>
    <t>Цены на услуги по откачке и вывозу сточных вод, выполняемые автомобилями КАМАЗ КО-505А вакуумная цистерна  гр. 10 т для физических  и юридических лиц (устанавливаются с 14.08.2017)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</si>
</sst>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 ;\-#,##0.00\ "/>
    <numFmt numFmtId="166" formatCode="0.0%"/>
    <numFmt numFmtId="167" formatCode="0.0"/>
    <numFmt numFmtId="168" formatCode="0.000"/>
    <numFmt numFmtId="169" formatCode="0.0000"/>
    <numFmt numFmtId="170" formatCode="0.00_ ;[Red]\-0.00\ "/>
    <numFmt numFmtId="171" formatCode="0.00000"/>
    <numFmt numFmtId="172" formatCode="0_)"/>
    <numFmt numFmtId="173" formatCode="0.0_)"/>
    <numFmt numFmtId="174" formatCode="0.00_)"/>
    <numFmt numFmtId="175" formatCode="0.000_)"/>
    <numFmt numFmtId="176" formatCode="0.000000"/>
    <numFmt numFmtId="177" formatCode="#,##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"/>
    <numFmt numFmtId="183" formatCode="0.00000000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" fontId="1" fillId="0" borderId="11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0" fontId="1" fillId="0" borderId="14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justify" wrapText="1"/>
    </xf>
    <xf numFmtId="49" fontId="1" fillId="0" borderId="0" xfId="0" applyNumberFormat="1" applyFont="1" applyFill="1" applyAlignment="1">
      <alignment horizontal="left" vertical="top"/>
    </xf>
    <xf numFmtId="49" fontId="1" fillId="0" borderId="15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/>
    </xf>
    <xf numFmtId="0" fontId="1" fillId="0" borderId="13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7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0" fontId="1" fillId="0" borderId="10" xfId="0" applyFont="1" applyBorder="1" applyAlignment="1">
      <alignment/>
    </xf>
    <xf numFmtId="1" fontId="1" fillId="0" borderId="2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0" xfId="0" applyFont="1" applyFill="1" applyAlignment="1">
      <alignment horizontal="left" vertical="justify"/>
    </xf>
    <xf numFmtId="3" fontId="1" fillId="0" borderId="1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177" fontId="1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177" fontId="1" fillId="0" borderId="11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0" xfId="0" applyFont="1" applyBorder="1" applyAlignment="1">
      <alignment horizontal="center"/>
    </xf>
    <xf numFmtId="3" fontId="1" fillId="0" borderId="30" xfId="0" applyNumberFormat="1" applyFont="1" applyBorder="1" applyAlignment="1">
      <alignment horizontal="center" vertical="center"/>
    </xf>
    <xf numFmtId="1" fontId="1" fillId="0" borderId="31" xfId="0" applyNumberFormat="1" applyFont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29" xfId="0" applyBorder="1" applyAlignment="1">
      <alignment/>
    </xf>
    <xf numFmtId="0" fontId="1" fillId="0" borderId="0" xfId="0" applyFont="1" applyFill="1" applyAlignment="1">
      <alignment horizontal="left" vertical="justify"/>
    </xf>
    <xf numFmtId="0" fontId="1" fillId="0" borderId="14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30" xfId="0" applyBorder="1" applyAlignment="1">
      <alignment/>
    </xf>
    <xf numFmtId="0" fontId="0" fillId="0" borderId="11" xfId="0" applyBorder="1" applyAlignment="1">
      <alignment wrapText="1"/>
    </xf>
    <xf numFmtId="0" fontId="0" fillId="0" borderId="30" xfId="0" applyBorder="1" applyAlignment="1">
      <alignment wrapText="1"/>
    </xf>
    <xf numFmtId="49" fontId="1" fillId="0" borderId="0" xfId="0" applyNumberFormat="1" applyFont="1" applyFill="1" applyAlignment="1">
      <alignment horizontal="left" vertical="justify" wrapText="1"/>
    </xf>
    <xf numFmtId="0" fontId="1" fillId="0" borderId="0" xfId="0" applyFont="1" applyFill="1" applyAlignment="1">
      <alignment horizontal="left" vertical="justify" wrapText="1"/>
    </xf>
    <xf numFmtId="0" fontId="1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1" fillId="0" borderId="10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="75" zoomScaleNormal="75" zoomScalePageLayoutView="0" workbookViewId="0" topLeftCell="A1">
      <selection activeCell="O12" sqref="O12"/>
    </sheetView>
  </sheetViews>
  <sheetFormatPr defaultColWidth="9.00390625" defaultRowHeight="12.75"/>
  <cols>
    <col min="1" max="1" width="5.875" style="4" customWidth="1"/>
    <col min="2" max="2" width="29.75390625" style="4" customWidth="1"/>
    <col min="3" max="3" width="13.125" style="4" customWidth="1"/>
    <col min="4" max="4" width="13.25390625" style="4" hidden="1" customWidth="1"/>
    <col min="5" max="5" width="13.125" style="4" hidden="1" customWidth="1"/>
    <col min="6" max="6" width="20.875" style="4" hidden="1" customWidth="1"/>
    <col min="7" max="7" width="0.12890625" style="4" hidden="1" customWidth="1"/>
    <col min="8" max="8" width="16.875" style="4" hidden="1" customWidth="1"/>
    <col min="9" max="9" width="25.125" style="4" customWidth="1"/>
    <col min="10" max="10" width="26.75390625" style="4" customWidth="1"/>
    <col min="11" max="11" width="9.125" style="4" customWidth="1"/>
    <col min="12" max="12" width="24.00390625" style="4" customWidth="1"/>
    <col min="13" max="16384" width="9.125" style="4" customWidth="1"/>
  </cols>
  <sheetData>
    <row r="1" ht="15.75">
      <c r="I1" s="4" t="s">
        <v>77</v>
      </c>
    </row>
    <row r="3" spans="9:11" ht="15.75">
      <c r="I3" s="66" t="s">
        <v>81</v>
      </c>
      <c r="J3" s="66"/>
      <c r="K3" s="66"/>
    </row>
    <row r="4" spans="9:11" ht="15.75">
      <c r="I4" s="66" t="s">
        <v>91</v>
      </c>
      <c r="J4" s="66"/>
      <c r="K4" s="66"/>
    </row>
    <row r="5" spans="9:11" ht="15.75">
      <c r="I5" s="66" t="s">
        <v>92</v>
      </c>
      <c r="J5" s="66"/>
      <c r="K5" s="66"/>
    </row>
    <row r="8" spans="1:9" ht="65.25" customHeight="1" thickBot="1">
      <c r="A8" s="72" t="s">
        <v>93</v>
      </c>
      <c r="B8" s="73"/>
      <c r="C8" s="73"/>
      <c r="D8" s="73"/>
      <c r="E8" s="73"/>
      <c r="F8" s="73"/>
      <c r="G8" s="73"/>
      <c r="H8" s="73"/>
      <c r="I8" s="73"/>
    </row>
    <row r="9" spans="1:10" ht="49.5" customHeight="1" thickBot="1">
      <c r="A9" s="63" t="s">
        <v>3</v>
      </c>
      <c r="B9" s="67" t="s">
        <v>2</v>
      </c>
      <c r="C9" s="67" t="s">
        <v>10</v>
      </c>
      <c r="D9" s="15"/>
      <c r="E9" s="15"/>
      <c r="F9" s="15"/>
      <c r="G9" s="26"/>
      <c r="H9" s="74" t="s">
        <v>17</v>
      </c>
      <c r="I9" s="75"/>
      <c r="J9" s="27" t="s">
        <v>18</v>
      </c>
    </row>
    <row r="10" spans="1:10" ht="34.5" customHeight="1">
      <c r="A10" s="64"/>
      <c r="B10" s="68"/>
      <c r="C10" s="70"/>
      <c r="D10" s="60" t="s">
        <v>11</v>
      </c>
      <c r="E10" s="60" t="s">
        <v>12</v>
      </c>
      <c r="F10" s="60" t="s">
        <v>16</v>
      </c>
      <c r="G10" s="60" t="s">
        <v>13</v>
      </c>
      <c r="H10" s="62" t="s">
        <v>19</v>
      </c>
      <c r="I10" s="62" t="s">
        <v>79</v>
      </c>
      <c r="J10" s="57" t="s">
        <v>80</v>
      </c>
    </row>
    <row r="11" spans="1:10" ht="47.25" customHeight="1">
      <c r="A11" s="64"/>
      <c r="B11" s="68"/>
      <c r="C11" s="70"/>
      <c r="D11" s="60"/>
      <c r="E11" s="60"/>
      <c r="F11" s="60"/>
      <c r="G11" s="60"/>
      <c r="H11" s="60"/>
      <c r="I11" s="60"/>
      <c r="J11" s="58"/>
    </row>
    <row r="12" spans="1:10" ht="70.5" customHeight="1" thickBot="1">
      <c r="A12" s="65"/>
      <c r="B12" s="69"/>
      <c r="C12" s="71"/>
      <c r="D12" s="61"/>
      <c r="E12" s="61"/>
      <c r="F12" s="61"/>
      <c r="G12" s="61"/>
      <c r="H12" s="61"/>
      <c r="I12" s="61"/>
      <c r="J12" s="59"/>
    </row>
    <row r="13" spans="1:10" s="14" customFormat="1" ht="16.5" thickBot="1">
      <c r="A13" s="17" t="s">
        <v>1</v>
      </c>
      <c r="B13" s="18">
        <v>2</v>
      </c>
      <c r="C13" s="18">
        <v>3</v>
      </c>
      <c r="D13" s="19">
        <v>4</v>
      </c>
      <c r="E13" s="19">
        <v>5</v>
      </c>
      <c r="F13" s="19">
        <v>6</v>
      </c>
      <c r="G13" s="19">
        <v>7</v>
      </c>
      <c r="H13" s="19">
        <v>4</v>
      </c>
      <c r="I13" s="19">
        <v>4</v>
      </c>
      <c r="J13" s="20">
        <v>5</v>
      </c>
    </row>
    <row r="14" spans="1:10" ht="47.25" customHeight="1">
      <c r="A14" s="10" t="s">
        <v>1</v>
      </c>
      <c r="B14" s="7" t="s">
        <v>8</v>
      </c>
      <c r="C14" s="11">
        <v>3.75</v>
      </c>
      <c r="D14" s="12">
        <f aca="true" t="shared" si="0" ref="D14:D19">E14/1.18</f>
        <v>423.7288135593221</v>
      </c>
      <c r="E14" s="12">
        <v>500</v>
      </c>
      <c r="F14" s="12">
        <f>E14*0.02</f>
        <v>10</v>
      </c>
      <c r="G14" s="12">
        <f aca="true" t="shared" si="1" ref="G14:G19">F14/1.18*0.18</f>
        <v>1.5254237288135593</v>
      </c>
      <c r="H14" s="12">
        <f>I14/1.18</f>
        <v>682.2033898305085</v>
      </c>
      <c r="I14" s="23">
        <v>805</v>
      </c>
      <c r="J14" s="16">
        <v>198</v>
      </c>
    </row>
    <row r="15" spans="1:10" ht="84.75" customHeight="1">
      <c r="A15" s="1" t="s">
        <v>4</v>
      </c>
      <c r="B15" s="2" t="s">
        <v>84</v>
      </c>
      <c r="C15" s="39">
        <v>10</v>
      </c>
      <c r="D15" s="5">
        <f t="shared" si="0"/>
        <v>635.5932203389831</v>
      </c>
      <c r="E15" s="5">
        <v>750</v>
      </c>
      <c r="F15" s="5">
        <v>20</v>
      </c>
      <c r="G15" s="5">
        <f t="shared" si="1"/>
        <v>3.0508474576271185</v>
      </c>
      <c r="H15" s="5">
        <f>I15/1.18</f>
        <v>1671.1864406779662</v>
      </c>
      <c r="I15" s="24">
        <v>1972</v>
      </c>
      <c r="J15" s="21">
        <v>198</v>
      </c>
    </row>
    <row r="16" spans="1:10" ht="57" customHeight="1">
      <c r="A16" s="1" t="s">
        <v>5</v>
      </c>
      <c r="B16" s="2" t="s">
        <v>9</v>
      </c>
      <c r="C16" s="39">
        <v>10</v>
      </c>
      <c r="D16" s="5">
        <f t="shared" si="0"/>
        <v>1101.6949152542375</v>
      </c>
      <c r="E16" s="5">
        <v>1300</v>
      </c>
      <c r="F16" s="5">
        <v>30</v>
      </c>
      <c r="G16" s="5">
        <f t="shared" si="1"/>
        <v>4.576271186440677</v>
      </c>
      <c r="H16" s="5">
        <f>I16/1.18</f>
        <v>1303.3898305084747</v>
      </c>
      <c r="I16" s="24">
        <v>1538</v>
      </c>
      <c r="J16" s="21">
        <v>153</v>
      </c>
    </row>
    <row r="17" spans="1:10" ht="47.25">
      <c r="A17" s="1" t="s">
        <v>82</v>
      </c>
      <c r="B17" s="2" t="s">
        <v>83</v>
      </c>
      <c r="C17" s="48">
        <v>7.5</v>
      </c>
      <c r="D17" s="5">
        <f t="shared" si="0"/>
        <v>635.5932203389831</v>
      </c>
      <c r="E17" s="5">
        <v>750</v>
      </c>
      <c r="F17" s="5">
        <v>20</v>
      </c>
      <c r="G17" s="5">
        <f t="shared" si="1"/>
        <v>3.0508474576271185</v>
      </c>
      <c r="H17" s="5">
        <f>J17/1.18</f>
        <v>167.79661016949154</v>
      </c>
      <c r="I17" s="24">
        <v>1584</v>
      </c>
      <c r="J17" s="21">
        <v>198</v>
      </c>
    </row>
    <row r="18" spans="1:10" ht="53.25" customHeight="1">
      <c r="A18" s="1" t="s">
        <v>85</v>
      </c>
      <c r="B18" s="2" t="s">
        <v>86</v>
      </c>
      <c r="C18" s="50">
        <v>3.75</v>
      </c>
      <c r="D18" s="5">
        <f t="shared" si="0"/>
        <v>635.5932203389831</v>
      </c>
      <c r="E18" s="5">
        <v>750</v>
      </c>
      <c r="F18" s="5">
        <v>20</v>
      </c>
      <c r="G18" s="5">
        <f t="shared" si="1"/>
        <v>3.0508474576271185</v>
      </c>
      <c r="H18" s="5">
        <f>J18/1.18</f>
        <v>167.79661016949154</v>
      </c>
      <c r="I18" s="24">
        <v>871</v>
      </c>
      <c r="J18" s="21">
        <v>198</v>
      </c>
    </row>
    <row r="19" spans="1:10" ht="53.25" customHeight="1" thickBot="1">
      <c r="A19" s="3" t="s">
        <v>89</v>
      </c>
      <c r="B19" s="13" t="s">
        <v>88</v>
      </c>
      <c r="C19" s="46">
        <v>6.2</v>
      </c>
      <c r="D19" s="6">
        <f t="shared" si="0"/>
        <v>635.5932203389831</v>
      </c>
      <c r="E19" s="6">
        <v>750</v>
      </c>
      <c r="F19" s="6">
        <v>20</v>
      </c>
      <c r="G19" s="6">
        <f t="shared" si="1"/>
        <v>3.0508474576271185</v>
      </c>
      <c r="H19" s="6">
        <f>J19/1.18</f>
        <v>167.79661016949154</v>
      </c>
      <c r="I19" s="25">
        <v>2264</v>
      </c>
      <c r="J19" s="22">
        <v>198</v>
      </c>
    </row>
    <row r="20" spans="1:10" ht="15.75">
      <c r="A20" s="40"/>
      <c r="B20" s="41"/>
      <c r="C20" s="42"/>
      <c r="D20" s="43"/>
      <c r="E20" s="43"/>
      <c r="F20" s="43"/>
      <c r="G20" s="43"/>
      <c r="H20" s="43"/>
      <c r="I20" s="44"/>
      <c r="J20" s="45"/>
    </row>
    <row r="22" spans="1:10" ht="15.75">
      <c r="A22" s="4" t="s">
        <v>14</v>
      </c>
      <c r="J22" s="4" t="s">
        <v>15</v>
      </c>
    </row>
    <row r="25" ht="15.75">
      <c r="A25" s="4" t="s">
        <v>6</v>
      </c>
    </row>
    <row r="26" ht="15.75">
      <c r="A26" s="4" t="s">
        <v>0</v>
      </c>
    </row>
    <row r="27" ht="15.75">
      <c r="A27" s="4" t="s">
        <v>7</v>
      </c>
    </row>
  </sheetData>
  <sheetProtection/>
  <mergeCells count="15">
    <mergeCell ref="A8:I8"/>
    <mergeCell ref="D10:D12"/>
    <mergeCell ref="E10:E12"/>
    <mergeCell ref="H9:I9"/>
    <mergeCell ref="H10:H12"/>
    <mergeCell ref="J10:J12"/>
    <mergeCell ref="F10:F12"/>
    <mergeCell ref="G10:G12"/>
    <mergeCell ref="I10:I12"/>
    <mergeCell ref="A9:A12"/>
    <mergeCell ref="I3:K3"/>
    <mergeCell ref="I4:K4"/>
    <mergeCell ref="I5:K5"/>
    <mergeCell ref="B9:B12"/>
    <mergeCell ref="C9:C12"/>
  </mergeCells>
  <printOptions/>
  <pageMargins left="0.7086614173228347" right="0.5118110236220472" top="0.7480314960629921" bottom="0.7480314960629921" header="0.31496062992125984" footer="0.31496062992125984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5"/>
  <sheetViews>
    <sheetView zoomScalePageLayoutView="0" workbookViewId="0" topLeftCell="A5">
      <selection activeCell="R68" sqref="R68"/>
    </sheetView>
  </sheetViews>
  <sheetFormatPr defaultColWidth="9.00390625" defaultRowHeight="12.75"/>
  <cols>
    <col min="1" max="1" width="5.875" style="4" customWidth="1"/>
    <col min="2" max="2" width="13.75390625" style="4" customWidth="1"/>
    <col min="3" max="3" width="13.00390625" style="4" customWidth="1"/>
    <col min="4" max="4" width="13.25390625" style="4" hidden="1" customWidth="1"/>
    <col min="5" max="5" width="13.125" style="4" hidden="1" customWidth="1"/>
    <col min="6" max="6" width="20.875" style="4" hidden="1" customWidth="1"/>
    <col min="7" max="7" width="0.12890625" style="4" hidden="1" customWidth="1"/>
    <col min="8" max="8" width="16.875" style="4" hidden="1" customWidth="1"/>
    <col min="9" max="9" width="19.00390625" style="4" customWidth="1"/>
    <col min="10" max="10" width="25.125" style="4" customWidth="1"/>
    <col min="11" max="11" width="26.75390625" style="4" customWidth="1"/>
    <col min="12" max="13" width="9.125" style="4" customWidth="1"/>
    <col min="14" max="15" width="9.125" style="4" hidden="1" customWidth="1"/>
    <col min="16" max="16384" width="9.125" style="4" customWidth="1"/>
  </cols>
  <sheetData>
    <row r="1" ht="15.75">
      <c r="J1" s="4" t="s">
        <v>78</v>
      </c>
    </row>
    <row r="3" spans="10:12" ht="15.75">
      <c r="J3" s="66" t="s">
        <v>81</v>
      </c>
      <c r="K3" s="66"/>
      <c r="L3" s="66"/>
    </row>
    <row r="4" spans="10:12" ht="15.75" customHeight="1">
      <c r="J4" s="66" t="s">
        <v>91</v>
      </c>
      <c r="K4" s="66"/>
      <c r="L4" s="66"/>
    </row>
    <row r="5" spans="10:12" ht="15.75" customHeight="1">
      <c r="J5" s="66" t="s">
        <v>92</v>
      </c>
      <c r="K5" s="66"/>
      <c r="L5" s="66"/>
    </row>
    <row r="6" spans="10:11" ht="15.75">
      <c r="J6" s="38"/>
      <c r="K6" s="38"/>
    </row>
    <row r="8" spans="1:10" ht="52.5" customHeight="1">
      <c r="A8" s="72" t="s">
        <v>94</v>
      </c>
      <c r="B8" s="73"/>
      <c r="C8" s="73"/>
      <c r="D8" s="73"/>
      <c r="E8" s="73"/>
      <c r="F8" s="73"/>
      <c r="G8" s="73"/>
      <c r="H8" s="73"/>
      <c r="I8" s="73"/>
      <c r="J8" s="73"/>
    </row>
    <row r="9" spans="1:10" ht="24" customHeight="1" thickBot="1">
      <c r="A9" s="9"/>
      <c r="B9" s="8"/>
      <c r="C9" s="8"/>
      <c r="D9" s="8"/>
      <c r="E9" s="8"/>
      <c r="F9" s="8"/>
      <c r="G9" s="8"/>
      <c r="H9" s="8"/>
      <c r="I9" s="8"/>
      <c r="J9" s="8"/>
    </row>
    <row r="10" spans="1:11" ht="66.75" customHeight="1" thickBot="1">
      <c r="A10" s="63" t="s">
        <v>3</v>
      </c>
      <c r="B10" s="67" t="s">
        <v>2</v>
      </c>
      <c r="C10" s="67" t="s">
        <v>10</v>
      </c>
      <c r="D10" s="15"/>
      <c r="E10" s="15"/>
      <c r="F10" s="15"/>
      <c r="G10" s="26"/>
      <c r="H10" s="28" t="s">
        <v>17</v>
      </c>
      <c r="I10" s="82" t="s">
        <v>72</v>
      </c>
      <c r="J10" s="29" t="s">
        <v>17</v>
      </c>
      <c r="K10" s="27" t="s">
        <v>18</v>
      </c>
    </row>
    <row r="11" spans="1:11" ht="34.5" customHeight="1">
      <c r="A11" s="76"/>
      <c r="B11" s="78"/>
      <c r="C11" s="80"/>
      <c r="D11" s="60" t="s">
        <v>11</v>
      </c>
      <c r="E11" s="60" t="s">
        <v>12</v>
      </c>
      <c r="F11" s="60" t="s">
        <v>16</v>
      </c>
      <c r="G11" s="60" t="s">
        <v>13</v>
      </c>
      <c r="H11" s="85" t="s">
        <v>19</v>
      </c>
      <c r="I11" s="83"/>
      <c r="J11" s="88" t="s">
        <v>73</v>
      </c>
      <c r="K11" s="57" t="s">
        <v>74</v>
      </c>
    </row>
    <row r="12" spans="1:11" ht="47.25" customHeight="1">
      <c r="A12" s="76"/>
      <c r="B12" s="78"/>
      <c r="C12" s="80"/>
      <c r="D12" s="60"/>
      <c r="E12" s="60"/>
      <c r="F12" s="60"/>
      <c r="G12" s="60"/>
      <c r="H12" s="86"/>
      <c r="I12" s="83"/>
      <c r="J12" s="89"/>
      <c r="K12" s="58"/>
    </row>
    <row r="13" spans="1:11" ht="30" customHeight="1" thickBot="1">
      <c r="A13" s="77"/>
      <c r="B13" s="79"/>
      <c r="C13" s="81"/>
      <c r="D13" s="61"/>
      <c r="E13" s="61"/>
      <c r="F13" s="61"/>
      <c r="G13" s="61"/>
      <c r="H13" s="87"/>
      <c r="I13" s="84"/>
      <c r="J13" s="90"/>
      <c r="K13" s="59"/>
    </row>
    <row r="14" spans="1:11" s="14" customFormat="1" ht="16.5" thickBot="1">
      <c r="A14" s="17" t="s">
        <v>1</v>
      </c>
      <c r="B14" s="18">
        <v>2</v>
      </c>
      <c r="C14" s="18">
        <v>3</v>
      </c>
      <c r="D14" s="19">
        <v>4</v>
      </c>
      <c r="E14" s="19">
        <v>5</v>
      </c>
      <c r="F14" s="19">
        <v>6</v>
      </c>
      <c r="G14" s="19">
        <v>7</v>
      </c>
      <c r="H14" s="19">
        <v>4</v>
      </c>
      <c r="I14" s="19">
        <v>4</v>
      </c>
      <c r="J14" s="19">
        <v>5</v>
      </c>
      <c r="K14" s="20">
        <v>6</v>
      </c>
    </row>
    <row r="15" spans="1:15" ht="95.25" customHeight="1">
      <c r="A15" s="10" t="s">
        <v>1</v>
      </c>
      <c r="B15" s="7" t="s">
        <v>9</v>
      </c>
      <c r="C15" s="49">
        <v>10</v>
      </c>
      <c r="D15" s="12">
        <f>E15/1.18</f>
        <v>635.5932203389831</v>
      </c>
      <c r="E15" s="12">
        <v>750</v>
      </c>
      <c r="F15" s="12">
        <v>20</v>
      </c>
      <c r="G15" s="12">
        <f>F15/1.18*0.18</f>
        <v>3.0508474576271185</v>
      </c>
      <c r="H15" s="12">
        <f>J15/1.18</f>
        <v>1303.3898305084747</v>
      </c>
      <c r="I15" s="47" t="s">
        <v>20</v>
      </c>
      <c r="J15" s="23">
        <v>1538</v>
      </c>
      <c r="K15" s="16">
        <v>153</v>
      </c>
      <c r="N15" s="51">
        <f>930/23*30*1.18</f>
        <v>1431.391304347826</v>
      </c>
      <c r="O15" s="51">
        <f>N15*2</f>
        <v>2862.782608695652</v>
      </c>
    </row>
    <row r="16" spans="1:11" ht="15.75">
      <c r="A16" s="35"/>
      <c r="B16" s="30"/>
      <c r="C16" s="30"/>
      <c r="D16" s="30"/>
      <c r="E16" s="30"/>
      <c r="F16" s="30"/>
      <c r="G16" s="30"/>
      <c r="H16" s="30"/>
      <c r="I16" s="37" t="s">
        <v>21</v>
      </c>
      <c r="J16" s="24">
        <f>917/23*1.18+J15</f>
        <v>1585.0460869565218</v>
      </c>
      <c r="K16" s="36">
        <f>917/23*1.18/10+K15</f>
        <v>157.70460869565218</v>
      </c>
    </row>
    <row r="17" spans="1:11" ht="15.75">
      <c r="A17" s="35"/>
      <c r="B17" s="30"/>
      <c r="C17" s="30"/>
      <c r="D17" s="30"/>
      <c r="E17" s="30"/>
      <c r="F17" s="30"/>
      <c r="G17" s="30"/>
      <c r="H17" s="30"/>
      <c r="I17" s="37" t="s">
        <v>22</v>
      </c>
      <c r="J17" s="24">
        <f aca="true" t="shared" si="0" ref="J17:J66">917/23*1.18+J16</f>
        <v>1632.0921739130436</v>
      </c>
      <c r="K17" s="36">
        <f aca="true" t="shared" si="1" ref="K17:K66">917/23*1.18/10+K16</f>
        <v>162.40921739130437</v>
      </c>
    </row>
    <row r="18" spans="1:11" ht="15.75">
      <c r="A18" s="35"/>
      <c r="B18" s="30"/>
      <c r="C18" s="30"/>
      <c r="D18" s="30"/>
      <c r="E18" s="30"/>
      <c r="F18" s="30"/>
      <c r="G18" s="30"/>
      <c r="H18" s="30"/>
      <c r="I18" s="37" t="s">
        <v>23</v>
      </c>
      <c r="J18" s="24">
        <f t="shared" si="0"/>
        <v>1679.1382608695653</v>
      </c>
      <c r="K18" s="36">
        <f t="shared" si="1"/>
        <v>167.11382608695655</v>
      </c>
    </row>
    <row r="19" spans="1:11" ht="15.75">
      <c r="A19" s="35"/>
      <c r="B19" s="30"/>
      <c r="C19" s="30"/>
      <c r="D19" s="30"/>
      <c r="E19" s="30"/>
      <c r="F19" s="30"/>
      <c r="G19" s="30"/>
      <c r="H19" s="30"/>
      <c r="I19" s="37" t="s">
        <v>24</v>
      </c>
      <c r="J19" s="24">
        <f t="shared" si="0"/>
        <v>1726.184347826087</v>
      </c>
      <c r="K19" s="36">
        <f t="shared" si="1"/>
        <v>171.81843478260873</v>
      </c>
    </row>
    <row r="20" spans="1:11" ht="15.75">
      <c r="A20" s="35"/>
      <c r="B20" s="30"/>
      <c r="C20" s="30"/>
      <c r="D20" s="30"/>
      <c r="E20" s="30"/>
      <c r="F20" s="30"/>
      <c r="G20" s="30"/>
      <c r="H20" s="30"/>
      <c r="I20" s="37" t="s">
        <v>25</v>
      </c>
      <c r="J20" s="24">
        <f t="shared" si="0"/>
        <v>1773.2304347826089</v>
      </c>
      <c r="K20" s="36">
        <f t="shared" si="1"/>
        <v>176.52304347826092</v>
      </c>
    </row>
    <row r="21" spans="1:11" ht="15.75">
      <c r="A21" s="35"/>
      <c r="B21" s="30"/>
      <c r="C21" s="30"/>
      <c r="D21" s="30"/>
      <c r="E21" s="30"/>
      <c r="F21" s="30"/>
      <c r="G21" s="30"/>
      <c r="H21" s="30"/>
      <c r="I21" s="37" t="s">
        <v>40</v>
      </c>
      <c r="J21" s="24">
        <f t="shared" si="0"/>
        <v>1820.2765217391307</v>
      </c>
      <c r="K21" s="36">
        <f t="shared" si="1"/>
        <v>181.2276521739131</v>
      </c>
    </row>
    <row r="22" spans="1:11" ht="15.75">
      <c r="A22" s="35"/>
      <c r="B22" s="30"/>
      <c r="C22" s="30"/>
      <c r="D22" s="30"/>
      <c r="E22" s="30"/>
      <c r="F22" s="30"/>
      <c r="G22" s="30"/>
      <c r="H22" s="30"/>
      <c r="I22" s="37" t="s">
        <v>26</v>
      </c>
      <c r="J22" s="24">
        <f t="shared" si="0"/>
        <v>1867.3226086956524</v>
      </c>
      <c r="K22" s="36">
        <f t="shared" si="1"/>
        <v>185.93226086956528</v>
      </c>
    </row>
    <row r="23" spans="1:11" ht="15.75">
      <c r="A23" s="35"/>
      <c r="B23" s="30"/>
      <c r="C23" s="30"/>
      <c r="D23" s="30"/>
      <c r="E23" s="30"/>
      <c r="F23" s="30"/>
      <c r="G23" s="30"/>
      <c r="H23" s="30"/>
      <c r="I23" s="37" t="s">
        <v>27</v>
      </c>
      <c r="J23" s="24">
        <f t="shared" si="0"/>
        <v>1914.3686956521742</v>
      </c>
      <c r="K23" s="36">
        <f t="shared" si="1"/>
        <v>190.63686956521747</v>
      </c>
    </row>
    <row r="24" spans="1:11" ht="15.75">
      <c r="A24" s="35"/>
      <c r="B24" s="30"/>
      <c r="C24" s="30"/>
      <c r="D24" s="30"/>
      <c r="E24" s="30"/>
      <c r="F24" s="30"/>
      <c r="G24" s="30"/>
      <c r="H24" s="30"/>
      <c r="I24" s="37" t="s">
        <v>28</v>
      </c>
      <c r="J24" s="24">
        <f t="shared" si="0"/>
        <v>1961.414782608696</v>
      </c>
      <c r="K24" s="36">
        <f t="shared" si="1"/>
        <v>195.34147826086965</v>
      </c>
    </row>
    <row r="25" spans="1:11" ht="15.75">
      <c r="A25" s="35"/>
      <c r="B25" s="30"/>
      <c r="C25" s="30"/>
      <c r="D25" s="30"/>
      <c r="E25" s="30"/>
      <c r="F25" s="30"/>
      <c r="G25" s="30"/>
      <c r="H25" s="30"/>
      <c r="I25" s="37" t="s">
        <v>29</v>
      </c>
      <c r="J25" s="24">
        <f t="shared" si="0"/>
        <v>2008.4608695652178</v>
      </c>
      <c r="K25" s="36">
        <f t="shared" si="1"/>
        <v>200.04608695652183</v>
      </c>
    </row>
    <row r="26" spans="1:11" ht="15.75">
      <c r="A26" s="35"/>
      <c r="B26" s="30"/>
      <c r="C26" s="30"/>
      <c r="D26" s="30"/>
      <c r="E26" s="30"/>
      <c r="F26" s="30"/>
      <c r="G26" s="30"/>
      <c r="H26" s="30"/>
      <c r="I26" s="37" t="s">
        <v>30</v>
      </c>
      <c r="J26" s="24">
        <f t="shared" si="0"/>
        <v>2055.5069565217395</v>
      </c>
      <c r="K26" s="36">
        <f t="shared" si="1"/>
        <v>204.75069565217402</v>
      </c>
    </row>
    <row r="27" spans="1:11" ht="15.75">
      <c r="A27" s="35"/>
      <c r="B27" s="30"/>
      <c r="C27" s="30"/>
      <c r="D27" s="30"/>
      <c r="E27" s="30"/>
      <c r="F27" s="30"/>
      <c r="G27" s="30"/>
      <c r="H27" s="30"/>
      <c r="I27" s="37" t="s">
        <v>31</v>
      </c>
      <c r="J27" s="24">
        <f t="shared" si="0"/>
        <v>2102.5530434782613</v>
      </c>
      <c r="K27" s="36">
        <f t="shared" si="1"/>
        <v>209.4553043478262</v>
      </c>
    </row>
    <row r="28" spans="1:11" ht="15.75">
      <c r="A28" s="35"/>
      <c r="B28" s="30"/>
      <c r="C28" s="30"/>
      <c r="D28" s="30"/>
      <c r="E28" s="30"/>
      <c r="F28" s="30"/>
      <c r="G28" s="30"/>
      <c r="H28" s="30"/>
      <c r="I28" s="37" t="s">
        <v>32</v>
      </c>
      <c r="J28" s="24">
        <f t="shared" si="0"/>
        <v>2149.599130434783</v>
      </c>
      <c r="K28" s="36">
        <f t="shared" si="1"/>
        <v>214.15991304347838</v>
      </c>
    </row>
    <row r="29" spans="1:11" ht="15.75">
      <c r="A29" s="35"/>
      <c r="B29" s="30"/>
      <c r="C29" s="30"/>
      <c r="D29" s="30"/>
      <c r="E29" s="30"/>
      <c r="F29" s="30"/>
      <c r="G29" s="30"/>
      <c r="H29" s="30"/>
      <c r="I29" s="37" t="s">
        <v>33</v>
      </c>
      <c r="J29" s="24">
        <f t="shared" si="0"/>
        <v>2196.645217391305</v>
      </c>
      <c r="K29" s="36">
        <f t="shared" si="1"/>
        <v>218.86452173913057</v>
      </c>
    </row>
    <row r="30" spans="1:11" ht="15.75">
      <c r="A30" s="35"/>
      <c r="B30" s="30"/>
      <c r="C30" s="30"/>
      <c r="D30" s="30"/>
      <c r="E30" s="30"/>
      <c r="F30" s="30"/>
      <c r="G30" s="30"/>
      <c r="H30" s="30"/>
      <c r="I30" s="37" t="s">
        <v>34</v>
      </c>
      <c r="J30" s="24">
        <f t="shared" si="0"/>
        <v>2243.6913043478266</v>
      </c>
      <c r="K30" s="36">
        <f t="shared" si="1"/>
        <v>223.56913043478275</v>
      </c>
    </row>
    <row r="31" spans="1:11" ht="15.75">
      <c r="A31" s="35"/>
      <c r="B31" s="30"/>
      <c r="C31" s="30"/>
      <c r="D31" s="30"/>
      <c r="E31" s="30"/>
      <c r="F31" s="30"/>
      <c r="G31" s="30"/>
      <c r="H31" s="30"/>
      <c r="I31" s="37" t="s">
        <v>41</v>
      </c>
      <c r="J31" s="24">
        <f t="shared" si="0"/>
        <v>2290.7373913043484</v>
      </c>
      <c r="K31" s="36">
        <f t="shared" si="1"/>
        <v>228.27373913043493</v>
      </c>
    </row>
    <row r="32" spans="1:11" ht="15.75">
      <c r="A32" s="35"/>
      <c r="B32" s="30"/>
      <c r="C32" s="30"/>
      <c r="D32" s="30"/>
      <c r="E32" s="30"/>
      <c r="F32" s="30"/>
      <c r="G32" s="30"/>
      <c r="H32" s="30"/>
      <c r="I32" s="37" t="s">
        <v>35</v>
      </c>
      <c r="J32" s="24">
        <f t="shared" si="0"/>
        <v>2337.78347826087</v>
      </c>
      <c r="K32" s="36">
        <f t="shared" si="1"/>
        <v>232.97834782608712</v>
      </c>
    </row>
    <row r="33" spans="1:11" ht="15.75">
      <c r="A33" s="35"/>
      <c r="B33" s="30"/>
      <c r="C33" s="30"/>
      <c r="D33" s="30"/>
      <c r="E33" s="30"/>
      <c r="F33" s="30"/>
      <c r="G33" s="30"/>
      <c r="H33" s="30"/>
      <c r="I33" s="37" t="s">
        <v>36</v>
      </c>
      <c r="J33" s="24">
        <f t="shared" si="0"/>
        <v>2384.829565217392</v>
      </c>
      <c r="K33" s="36">
        <f t="shared" si="1"/>
        <v>237.6829565217393</v>
      </c>
    </row>
    <row r="34" spans="1:11" ht="15.75">
      <c r="A34" s="35"/>
      <c r="B34" s="30"/>
      <c r="C34" s="30"/>
      <c r="D34" s="30"/>
      <c r="E34" s="30"/>
      <c r="F34" s="30"/>
      <c r="G34" s="30"/>
      <c r="H34" s="30"/>
      <c r="I34" s="37" t="s">
        <v>37</v>
      </c>
      <c r="J34" s="24">
        <f t="shared" si="0"/>
        <v>2431.8756521739137</v>
      </c>
      <c r="K34" s="36">
        <f t="shared" si="1"/>
        <v>242.38756521739148</v>
      </c>
    </row>
    <row r="35" spans="1:11" ht="15.75">
      <c r="A35" s="35"/>
      <c r="B35" s="30"/>
      <c r="C35" s="30"/>
      <c r="D35" s="30"/>
      <c r="E35" s="30"/>
      <c r="F35" s="30"/>
      <c r="G35" s="30"/>
      <c r="H35" s="30"/>
      <c r="I35" s="37" t="s">
        <v>38</v>
      </c>
      <c r="J35" s="24">
        <f t="shared" si="0"/>
        <v>2478.9217391304355</v>
      </c>
      <c r="K35" s="36">
        <f t="shared" si="1"/>
        <v>247.09217391304367</v>
      </c>
    </row>
    <row r="36" spans="1:11" ht="15.75">
      <c r="A36" s="35"/>
      <c r="B36" s="30"/>
      <c r="C36" s="30"/>
      <c r="D36" s="30"/>
      <c r="E36" s="30"/>
      <c r="F36" s="30"/>
      <c r="G36" s="30"/>
      <c r="H36" s="30"/>
      <c r="I36" s="37" t="s">
        <v>42</v>
      </c>
      <c r="J36" s="24">
        <f t="shared" si="0"/>
        <v>2525.9678260869573</v>
      </c>
      <c r="K36" s="36">
        <f t="shared" si="1"/>
        <v>251.79678260869585</v>
      </c>
    </row>
    <row r="37" spans="1:11" ht="15.75">
      <c r="A37" s="35"/>
      <c r="B37" s="30"/>
      <c r="C37" s="30"/>
      <c r="D37" s="30"/>
      <c r="E37" s="30"/>
      <c r="F37" s="30"/>
      <c r="G37" s="30"/>
      <c r="H37" s="30"/>
      <c r="I37" s="37" t="s">
        <v>39</v>
      </c>
      <c r="J37" s="24">
        <f t="shared" si="0"/>
        <v>2573.013913043479</v>
      </c>
      <c r="K37" s="36">
        <f t="shared" si="1"/>
        <v>256.50139130434803</v>
      </c>
    </row>
    <row r="38" spans="1:11" ht="15.75">
      <c r="A38" s="35"/>
      <c r="B38" s="30"/>
      <c r="C38" s="30"/>
      <c r="D38" s="30"/>
      <c r="E38" s="30"/>
      <c r="F38" s="30"/>
      <c r="G38" s="30"/>
      <c r="H38" s="30"/>
      <c r="I38" s="37" t="s">
        <v>43</v>
      </c>
      <c r="J38" s="24">
        <f t="shared" si="0"/>
        <v>2620.060000000001</v>
      </c>
      <c r="K38" s="36">
        <f t="shared" si="1"/>
        <v>261.2060000000002</v>
      </c>
    </row>
    <row r="39" spans="1:11" ht="15.75">
      <c r="A39" s="35"/>
      <c r="B39" s="30"/>
      <c r="C39" s="30"/>
      <c r="D39" s="30"/>
      <c r="E39" s="30"/>
      <c r="F39" s="30"/>
      <c r="G39" s="30"/>
      <c r="H39" s="30"/>
      <c r="I39" s="37" t="s">
        <v>44</v>
      </c>
      <c r="J39" s="24">
        <f t="shared" si="0"/>
        <v>2667.1060869565226</v>
      </c>
      <c r="K39" s="36">
        <f t="shared" si="1"/>
        <v>265.91060869565234</v>
      </c>
    </row>
    <row r="40" spans="1:11" ht="15.75">
      <c r="A40" s="35"/>
      <c r="B40" s="30"/>
      <c r="C40" s="30"/>
      <c r="D40" s="30"/>
      <c r="E40" s="30"/>
      <c r="F40" s="30"/>
      <c r="G40" s="30"/>
      <c r="H40" s="30"/>
      <c r="I40" s="37" t="s">
        <v>45</v>
      </c>
      <c r="J40" s="24">
        <f t="shared" si="0"/>
        <v>2714.1521739130444</v>
      </c>
      <c r="K40" s="36">
        <f t="shared" si="1"/>
        <v>270.6152173913045</v>
      </c>
    </row>
    <row r="41" spans="1:11" ht="15.75">
      <c r="A41" s="35"/>
      <c r="B41" s="30"/>
      <c r="C41" s="30"/>
      <c r="D41" s="30"/>
      <c r="E41" s="30"/>
      <c r="F41" s="30"/>
      <c r="G41" s="30"/>
      <c r="H41" s="30"/>
      <c r="I41" s="37" t="s">
        <v>46</v>
      </c>
      <c r="J41" s="24">
        <f t="shared" si="0"/>
        <v>2761.198260869566</v>
      </c>
      <c r="K41" s="36">
        <f t="shared" si="1"/>
        <v>275.31982608695665</v>
      </c>
    </row>
    <row r="42" spans="1:11" ht="15.75">
      <c r="A42" s="35"/>
      <c r="B42" s="30"/>
      <c r="C42" s="30"/>
      <c r="D42" s="30"/>
      <c r="E42" s="30"/>
      <c r="F42" s="30"/>
      <c r="G42" s="30"/>
      <c r="H42" s="30"/>
      <c r="I42" s="37" t="s">
        <v>47</v>
      </c>
      <c r="J42" s="24">
        <f t="shared" si="0"/>
        <v>2808.244347826088</v>
      </c>
      <c r="K42" s="36">
        <f t="shared" si="1"/>
        <v>280.0244347826088</v>
      </c>
    </row>
    <row r="43" spans="1:11" ht="15.75">
      <c r="A43" s="35"/>
      <c r="B43" s="30"/>
      <c r="C43" s="30"/>
      <c r="D43" s="30"/>
      <c r="E43" s="30"/>
      <c r="F43" s="30"/>
      <c r="G43" s="30"/>
      <c r="H43" s="30"/>
      <c r="I43" s="37" t="s">
        <v>48</v>
      </c>
      <c r="J43" s="24">
        <f t="shared" si="0"/>
        <v>2855.2904347826097</v>
      </c>
      <c r="K43" s="36">
        <f t="shared" si="1"/>
        <v>284.72904347826096</v>
      </c>
    </row>
    <row r="44" spans="1:11" ht="15.75">
      <c r="A44" s="35"/>
      <c r="B44" s="30"/>
      <c r="C44" s="30"/>
      <c r="D44" s="30"/>
      <c r="E44" s="30"/>
      <c r="F44" s="30"/>
      <c r="G44" s="30"/>
      <c r="H44" s="30"/>
      <c r="I44" s="37" t="s">
        <v>49</v>
      </c>
      <c r="J44" s="24">
        <f t="shared" si="0"/>
        <v>2902.3365217391315</v>
      </c>
      <c r="K44" s="36">
        <f t="shared" si="1"/>
        <v>289.4336521739131</v>
      </c>
    </row>
    <row r="45" spans="1:11" ht="15.75">
      <c r="A45" s="35"/>
      <c r="B45" s="30"/>
      <c r="C45" s="30"/>
      <c r="D45" s="30"/>
      <c r="E45" s="30"/>
      <c r="F45" s="30"/>
      <c r="G45" s="30"/>
      <c r="H45" s="30"/>
      <c r="I45" s="37" t="s">
        <v>50</v>
      </c>
      <c r="J45" s="24">
        <f t="shared" si="0"/>
        <v>2949.3826086956533</v>
      </c>
      <c r="K45" s="36">
        <f t="shared" si="1"/>
        <v>294.1382608695653</v>
      </c>
    </row>
    <row r="46" spans="1:11" ht="15.75">
      <c r="A46" s="35"/>
      <c r="B46" s="30"/>
      <c r="C46" s="30"/>
      <c r="D46" s="30"/>
      <c r="E46" s="30"/>
      <c r="F46" s="30"/>
      <c r="G46" s="30"/>
      <c r="H46" s="30"/>
      <c r="I46" s="37" t="s">
        <v>51</v>
      </c>
      <c r="J46" s="24">
        <f t="shared" si="0"/>
        <v>2996.428695652175</v>
      </c>
      <c r="K46" s="36">
        <f t="shared" si="1"/>
        <v>298.8428695652174</v>
      </c>
    </row>
    <row r="47" spans="1:11" ht="15.75">
      <c r="A47" s="35"/>
      <c r="B47" s="30"/>
      <c r="C47" s="30"/>
      <c r="D47" s="30"/>
      <c r="E47" s="30"/>
      <c r="F47" s="30"/>
      <c r="G47" s="30"/>
      <c r="H47" s="30"/>
      <c r="I47" s="37" t="s">
        <v>52</v>
      </c>
      <c r="J47" s="24">
        <f t="shared" si="0"/>
        <v>3043.474782608697</v>
      </c>
      <c r="K47" s="36">
        <f t="shared" si="1"/>
        <v>303.5474782608696</v>
      </c>
    </row>
    <row r="48" spans="1:11" ht="15.75">
      <c r="A48" s="35"/>
      <c r="B48" s="30"/>
      <c r="C48" s="30"/>
      <c r="D48" s="30"/>
      <c r="E48" s="30"/>
      <c r="F48" s="30"/>
      <c r="G48" s="30"/>
      <c r="H48" s="30"/>
      <c r="I48" s="37" t="s">
        <v>53</v>
      </c>
      <c r="J48" s="24">
        <f t="shared" si="0"/>
        <v>3090.5208695652186</v>
      </c>
      <c r="K48" s="36">
        <f t="shared" si="1"/>
        <v>308.25208695652174</v>
      </c>
    </row>
    <row r="49" spans="1:11" ht="15.75">
      <c r="A49" s="35"/>
      <c r="B49" s="30"/>
      <c r="C49" s="30"/>
      <c r="D49" s="30"/>
      <c r="E49" s="30"/>
      <c r="F49" s="30"/>
      <c r="G49" s="30"/>
      <c r="H49" s="30"/>
      <c r="I49" s="37" t="s">
        <v>54</v>
      </c>
      <c r="J49" s="24">
        <f t="shared" si="0"/>
        <v>3137.5669565217404</v>
      </c>
      <c r="K49" s="36">
        <f t="shared" si="1"/>
        <v>312.9566956521739</v>
      </c>
    </row>
    <row r="50" spans="1:11" ht="15.75">
      <c r="A50" s="35"/>
      <c r="B50" s="30"/>
      <c r="C50" s="30"/>
      <c r="D50" s="30"/>
      <c r="E50" s="30"/>
      <c r="F50" s="30"/>
      <c r="G50" s="30"/>
      <c r="H50" s="30"/>
      <c r="I50" s="37" t="s">
        <v>55</v>
      </c>
      <c r="J50" s="24">
        <f t="shared" si="0"/>
        <v>3184.613043478262</v>
      </c>
      <c r="K50" s="36">
        <f t="shared" si="1"/>
        <v>317.66130434782605</v>
      </c>
    </row>
    <row r="51" spans="1:11" ht="15.75">
      <c r="A51" s="35"/>
      <c r="B51" s="30"/>
      <c r="C51" s="30"/>
      <c r="D51" s="30"/>
      <c r="E51" s="30"/>
      <c r="F51" s="30"/>
      <c r="G51" s="30"/>
      <c r="H51" s="30"/>
      <c r="I51" s="37" t="s">
        <v>56</v>
      </c>
      <c r="J51" s="24">
        <f t="shared" si="0"/>
        <v>3231.659130434784</v>
      </c>
      <c r="K51" s="36">
        <f t="shared" si="1"/>
        <v>322.3659130434782</v>
      </c>
    </row>
    <row r="52" spans="1:11" ht="15.75">
      <c r="A52" s="35"/>
      <c r="B52" s="30"/>
      <c r="C52" s="30"/>
      <c r="D52" s="30"/>
      <c r="E52" s="30"/>
      <c r="F52" s="30"/>
      <c r="G52" s="30"/>
      <c r="H52" s="30"/>
      <c r="I52" s="37" t="s">
        <v>57</v>
      </c>
      <c r="J52" s="24">
        <f t="shared" si="0"/>
        <v>3278.7052173913057</v>
      </c>
      <c r="K52" s="36">
        <f t="shared" si="1"/>
        <v>327.07052173913036</v>
      </c>
    </row>
    <row r="53" spans="1:11" ht="15.75">
      <c r="A53" s="35"/>
      <c r="B53" s="30"/>
      <c r="C53" s="30"/>
      <c r="D53" s="30"/>
      <c r="E53" s="30"/>
      <c r="F53" s="30"/>
      <c r="G53" s="30"/>
      <c r="H53" s="30"/>
      <c r="I53" s="37" t="s">
        <v>58</v>
      </c>
      <c r="J53" s="24">
        <f t="shared" si="0"/>
        <v>3325.7513043478275</v>
      </c>
      <c r="K53" s="36">
        <f t="shared" si="1"/>
        <v>331.7751304347825</v>
      </c>
    </row>
    <row r="54" spans="1:11" ht="15.75">
      <c r="A54" s="35"/>
      <c r="B54" s="30"/>
      <c r="C54" s="30"/>
      <c r="D54" s="30"/>
      <c r="E54" s="30"/>
      <c r="F54" s="30"/>
      <c r="G54" s="30"/>
      <c r="H54" s="30"/>
      <c r="I54" s="37" t="s">
        <v>59</v>
      </c>
      <c r="J54" s="24">
        <f t="shared" si="0"/>
        <v>3372.7973913043493</v>
      </c>
      <c r="K54" s="36">
        <f t="shared" si="1"/>
        <v>336.47973913043467</v>
      </c>
    </row>
    <row r="55" spans="1:11" ht="15.75">
      <c r="A55" s="35"/>
      <c r="B55" s="30"/>
      <c r="C55" s="30"/>
      <c r="D55" s="30"/>
      <c r="E55" s="30"/>
      <c r="F55" s="30"/>
      <c r="G55" s="30"/>
      <c r="H55" s="30"/>
      <c r="I55" s="37" t="s">
        <v>60</v>
      </c>
      <c r="J55" s="24">
        <f t="shared" si="0"/>
        <v>3419.843478260871</v>
      </c>
      <c r="K55" s="36">
        <f t="shared" si="1"/>
        <v>341.1843478260868</v>
      </c>
    </row>
    <row r="56" spans="1:11" ht="15.75">
      <c r="A56" s="35"/>
      <c r="B56" s="30"/>
      <c r="C56" s="30"/>
      <c r="D56" s="30"/>
      <c r="E56" s="30"/>
      <c r="F56" s="30"/>
      <c r="G56" s="30"/>
      <c r="H56" s="30"/>
      <c r="I56" s="37" t="s">
        <v>61</v>
      </c>
      <c r="J56" s="24">
        <f t="shared" si="0"/>
        <v>3466.889565217393</v>
      </c>
      <c r="K56" s="36">
        <f t="shared" si="1"/>
        <v>345.888956521739</v>
      </c>
    </row>
    <row r="57" spans="1:11" ht="15.75">
      <c r="A57" s="35"/>
      <c r="B57" s="30"/>
      <c r="C57" s="30"/>
      <c r="D57" s="30"/>
      <c r="E57" s="30"/>
      <c r="F57" s="30"/>
      <c r="G57" s="30"/>
      <c r="H57" s="30"/>
      <c r="I57" s="37" t="s">
        <v>62</v>
      </c>
      <c r="J57" s="24">
        <f t="shared" si="0"/>
        <v>3513.9356521739146</v>
      </c>
      <c r="K57" s="36">
        <f t="shared" si="1"/>
        <v>350.59356521739113</v>
      </c>
    </row>
    <row r="58" spans="1:11" ht="15.75">
      <c r="A58" s="35"/>
      <c r="B58" s="30"/>
      <c r="C58" s="30"/>
      <c r="D58" s="30"/>
      <c r="E58" s="30"/>
      <c r="F58" s="30"/>
      <c r="G58" s="30"/>
      <c r="H58" s="30"/>
      <c r="I58" s="37" t="s">
        <v>63</v>
      </c>
      <c r="J58" s="24">
        <f t="shared" si="0"/>
        <v>3560.9817391304364</v>
      </c>
      <c r="K58" s="36">
        <f t="shared" si="1"/>
        <v>355.2981739130433</v>
      </c>
    </row>
    <row r="59" spans="1:11" ht="15.75">
      <c r="A59" s="35"/>
      <c r="B59" s="30"/>
      <c r="C59" s="30"/>
      <c r="D59" s="30"/>
      <c r="E59" s="30"/>
      <c r="F59" s="30"/>
      <c r="G59" s="30"/>
      <c r="H59" s="30"/>
      <c r="I59" s="37" t="s">
        <v>64</v>
      </c>
      <c r="J59" s="24">
        <f t="shared" si="0"/>
        <v>3608.027826086958</v>
      </c>
      <c r="K59" s="36">
        <f t="shared" si="1"/>
        <v>360.00278260869544</v>
      </c>
    </row>
    <row r="60" spans="1:11" ht="15.75">
      <c r="A60" s="35"/>
      <c r="B60" s="30"/>
      <c r="C60" s="30"/>
      <c r="D60" s="30"/>
      <c r="E60" s="30"/>
      <c r="F60" s="30"/>
      <c r="G60" s="30"/>
      <c r="H60" s="30"/>
      <c r="I60" s="37" t="s">
        <v>65</v>
      </c>
      <c r="J60" s="24">
        <f t="shared" si="0"/>
        <v>3655.07391304348</v>
      </c>
      <c r="K60" s="36">
        <f t="shared" si="1"/>
        <v>364.7073913043476</v>
      </c>
    </row>
    <row r="61" spans="1:11" ht="15.75">
      <c r="A61" s="35"/>
      <c r="B61" s="30"/>
      <c r="C61" s="30"/>
      <c r="D61" s="30"/>
      <c r="E61" s="30"/>
      <c r="F61" s="30"/>
      <c r="G61" s="30"/>
      <c r="H61" s="30"/>
      <c r="I61" s="37" t="s">
        <v>66</v>
      </c>
      <c r="J61" s="24">
        <f t="shared" si="0"/>
        <v>3702.1200000000017</v>
      </c>
      <c r="K61" s="36">
        <f t="shared" si="1"/>
        <v>369.41199999999975</v>
      </c>
    </row>
    <row r="62" spans="1:11" ht="15.75">
      <c r="A62" s="35"/>
      <c r="B62" s="30"/>
      <c r="C62" s="30"/>
      <c r="D62" s="30"/>
      <c r="E62" s="30"/>
      <c r="F62" s="30"/>
      <c r="G62" s="30"/>
      <c r="H62" s="30"/>
      <c r="I62" s="37" t="s">
        <v>67</v>
      </c>
      <c r="J62" s="24">
        <f t="shared" si="0"/>
        <v>3749.1660869565235</v>
      </c>
      <c r="K62" s="36">
        <f t="shared" si="1"/>
        <v>374.1166086956519</v>
      </c>
    </row>
    <row r="63" spans="1:11" ht="15.75">
      <c r="A63" s="35"/>
      <c r="B63" s="30"/>
      <c r="C63" s="30"/>
      <c r="D63" s="30"/>
      <c r="E63" s="30"/>
      <c r="F63" s="30"/>
      <c r="G63" s="30"/>
      <c r="H63" s="30"/>
      <c r="I63" s="37" t="s">
        <v>68</v>
      </c>
      <c r="J63" s="24">
        <f t="shared" si="0"/>
        <v>3796.2121739130453</v>
      </c>
      <c r="K63" s="36">
        <f t="shared" si="1"/>
        <v>378.82121739130406</v>
      </c>
    </row>
    <row r="64" spans="1:11" ht="15.75">
      <c r="A64" s="35"/>
      <c r="B64" s="30"/>
      <c r="C64" s="30"/>
      <c r="D64" s="30"/>
      <c r="E64" s="30"/>
      <c r="F64" s="30"/>
      <c r="G64" s="30"/>
      <c r="H64" s="30"/>
      <c r="I64" s="37" t="s">
        <v>69</v>
      </c>
      <c r="J64" s="24">
        <f t="shared" si="0"/>
        <v>3843.258260869567</v>
      </c>
      <c r="K64" s="36">
        <f t="shared" si="1"/>
        <v>383.5258260869562</v>
      </c>
    </row>
    <row r="65" spans="1:11" ht="15.75">
      <c r="A65" s="35"/>
      <c r="B65" s="30"/>
      <c r="C65" s="30"/>
      <c r="D65" s="30"/>
      <c r="E65" s="30"/>
      <c r="F65" s="30"/>
      <c r="G65" s="30"/>
      <c r="H65" s="30"/>
      <c r="I65" s="37" t="s">
        <v>70</v>
      </c>
      <c r="J65" s="24">
        <f t="shared" si="0"/>
        <v>3890.304347826089</v>
      </c>
      <c r="K65" s="36">
        <f t="shared" si="1"/>
        <v>388.23043478260837</v>
      </c>
    </row>
    <row r="66" spans="1:11" ht="16.5" thickBot="1">
      <c r="A66" s="52"/>
      <c r="B66" s="53"/>
      <c r="C66" s="53"/>
      <c r="D66" s="53"/>
      <c r="E66" s="53"/>
      <c r="F66" s="53"/>
      <c r="G66" s="53"/>
      <c r="H66" s="53"/>
      <c r="I66" s="54" t="s">
        <v>71</v>
      </c>
      <c r="J66" s="55">
        <f t="shared" si="0"/>
        <v>3937.3504347826106</v>
      </c>
      <c r="K66" s="56">
        <f t="shared" si="1"/>
        <v>392.9350434782605</v>
      </c>
    </row>
    <row r="67" spans="1:11" ht="87.75" customHeight="1" thickBot="1">
      <c r="A67" s="31"/>
      <c r="B67" s="32"/>
      <c r="C67" s="32"/>
      <c r="D67" s="32"/>
      <c r="E67" s="32"/>
      <c r="F67" s="32"/>
      <c r="G67" s="32"/>
      <c r="H67" s="32"/>
      <c r="I67" s="32"/>
      <c r="J67" s="33" t="s">
        <v>90</v>
      </c>
      <c r="K67" s="34" t="s">
        <v>87</v>
      </c>
    </row>
    <row r="70" spans="1:11" ht="15.75">
      <c r="A70" s="4" t="s">
        <v>14</v>
      </c>
      <c r="K70" s="4" t="s">
        <v>15</v>
      </c>
    </row>
    <row r="73" ht="15.75">
      <c r="A73" s="4" t="s">
        <v>6</v>
      </c>
    </row>
    <row r="74" ht="15.75">
      <c r="A74" s="4" t="s">
        <v>75</v>
      </c>
    </row>
    <row r="75" ht="15.75">
      <c r="A75" s="4" t="s">
        <v>76</v>
      </c>
    </row>
  </sheetData>
  <sheetProtection/>
  <mergeCells count="15">
    <mergeCell ref="H11:H13"/>
    <mergeCell ref="J4:L4"/>
    <mergeCell ref="J5:L5"/>
    <mergeCell ref="J11:J13"/>
    <mergeCell ref="K11:K13"/>
    <mergeCell ref="A8:J8"/>
    <mergeCell ref="A10:A13"/>
    <mergeCell ref="B10:B13"/>
    <mergeCell ref="C10:C13"/>
    <mergeCell ref="I10:I13"/>
    <mergeCell ref="J3:L3"/>
    <mergeCell ref="D11:D13"/>
    <mergeCell ref="E11:E13"/>
    <mergeCell ref="F11:F13"/>
    <mergeCell ref="G11:G1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Anisimov_AB</cp:lastModifiedBy>
  <cp:lastPrinted>2017-08-07T08:50:03Z</cp:lastPrinted>
  <dcterms:created xsi:type="dcterms:W3CDTF">2004-05-06T06:47:14Z</dcterms:created>
  <dcterms:modified xsi:type="dcterms:W3CDTF">2017-08-07T23:41:13Z</dcterms:modified>
  <cp:category/>
  <cp:version/>
  <cp:contentType/>
  <cp:contentStatus/>
</cp:coreProperties>
</file>