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95" windowHeight="13035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6" i="1" l="1"/>
  <c r="F15" i="1"/>
  <c r="D21" i="1"/>
  <c r="F19" i="1" l="1"/>
  <c r="F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F18" i="1"/>
  <c r="F17" i="1" l="1"/>
  <c r="F23" i="1" l="1"/>
  <c r="F21" i="1"/>
  <c r="F20" i="1"/>
  <c r="F22" i="1" l="1"/>
  <c r="F24" i="1" s="1"/>
  <c r="F25" i="1" s="1"/>
  <c r="F26" i="1" s="1"/>
</calcChain>
</file>

<file path=xl/sharedStrings.xml><?xml version="1.0" encoding="utf-8"?>
<sst xmlns="http://schemas.openxmlformats.org/spreadsheetml/2006/main" count="45" uniqueCount="39">
  <si>
    <t>Показатели</t>
  </si>
  <si>
    <t>чел/час</t>
  </si>
  <si>
    <t>Кол-во всего</t>
  </si>
  <si>
    <t>%</t>
  </si>
  <si>
    <t>руб.</t>
  </si>
  <si>
    <t>Всего затрат с рентабельностью</t>
  </si>
  <si>
    <t>НДС</t>
  </si>
  <si>
    <t>ИТОГО с НДС</t>
  </si>
  <si>
    <t>Цена за единицу, руб.</t>
  </si>
  <si>
    <t>Исполнитель:</t>
  </si>
  <si>
    <t>Калькуляция</t>
  </si>
  <si>
    <t>Накладные расходы от ФОТ</t>
  </si>
  <si>
    <t>Рентабельность от ФОТ</t>
  </si>
  <si>
    <t>Итого прямых  затрат</t>
  </si>
  <si>
    <t>Всего  затрат с накладными расходами</t>
  </si>
  <si>
    <t>Сумма,   руб.</t>
  </si>
  <si>
    <t>УТВЕРЖДАЮ</t>
  </si>
  <si>
    <t>"____" ____________20___г.</t>
  </si>
  <si>
    <t>Ед.изм</t>
  </si>
  <si>
    <t>Материалы</t>
  </si>
  <si>
    <t>кг</t>
  </si>
  <si>
    <t>м3</t>
  </si>
  <si>
    <t xml:space="preserve"> Начальника ПЭО</t>
  </si>
  <si>
    <t>Г.В.Брюхнова</t>
  </si>
  <si>
    <t xml:space="preserve">Итого заработная плата </t>
  </si>
  <si>
    <t>А.Б. Анисимов</t>
  </si>
  <si>
    <t>Тел. 214-640</t>
  </si>
  <si>
    <t>Приложение № 5</t>
  </si>
  <si>
    <t>к приказу от__________№__________</t>
  </si>
  <si>
    <t>Директор МУП "Водоканал"</t>
  </si>
  <si>
    <t>г. Иркутска</t>
  </si>
  <si>
    <t>__________С.В. Пыхтин</t>
  </si>
  <si>
    <t>гипохлорит натрия (при содержании активного хлора 40 %)</t>
  </si>
  <si>
    <t xml:space="preserve">стоимости услуг по хлорированию бочки МУП "Водоканал" г. Иркутска </t>
  </si>
  <si>
    <t>Питьевая вода для заполнения, промывки и дезинфекции сети водопровода</t>
  </si>
  <si>
    <t>Лаборант химического анализа 5 р.</t>
  </si>
  <si>
    <t>13-ая зарплата и выслуга лет</t>
  </si>
  <si>
    <t>(вводится в действие с 01.08.2017)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</si>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</sst>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Fill="1" applyAlignment="1"/>
    <xf numFmtId="0" fontId="5" fillId="0" borderId="2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1" workbookViewId="0">
      <selection activeCell="I8" sqref="I8"/>
    </sheetView>
  </sheetViews>
  <sheetFormatPr defaultRowHeight="15.75" x14ac:dyDescent="0.25"/>
  <cols>
    <col min="1" max="1" width="4.85546875" style="1" customWidth="1"/>
    <col min="2" max="2" width="35.42578125" style="1" customWidth="1"/>
    <col min="3" max="4" width="9.140625" style="1"/>
    <col min="5" max="5" width="10.42578125" style="1" customWidth="1"/>
    <col min="6" max="6" width="14.42578125" style="1" customWidth="1"/>
    <col min="7" max="16384" width="9.140625" style="1"/>
  </cols>
  <sheetData>
    <row r="1" spans="1:6" x14ac:dyDescent="0.25">
      <c r="C1" s="1" t="s">
        <v>27</v>
      </c>
    </row>
    <row r="2" spans="1:6" x14ac:dyDescent="0.25">
      <c r="C2" s="1" t="s">
        <v>28</v>
      </c>
    </row>
    <row r="4" spans="1:6" x14ac:dyDescent="0.25">
      <c r="C4" s="1" t="s">
        <v>16</v>
      </c>
    </row>
    <row r="5" spans="1:6" x14ac:dyDescent="0.25">
      <c r="C5" s="1" t="s">
        <v>29</v>
      </c>
    </row>
    <row r="6" spans="1:6" x14ac:dyDescent="0.25">
      <c r="C6" s="1" t="s">
        <v>30</v>
      </c>
    </row>
    <row r="7" spans="1:6" x14ac:dyDescent="0.25">
      <c r="C7" s="1" t="s">
        <v>31</v>
      </c>
    </row>
    <row r="8" spans="1:6" x14ac:dyDescent="0.25">
      <c r="C8" s="1" t="s">
        <v>17</v>
      </c>
    </row>
    <row r="10" spans="1:6" ht="19.5" customHeight="1" x14ac:dyDescent="0.25">
      <c r="A10" s="32" t="s">
        <v>10</v>
      </c>
      <c r="B10" s="32"/>
      <c r="C10" s="32"/>
      <c r="D10" s="32"/>
      <c r="E10" s="32"/>
      <c r="F10" s="32"/>
    </row>
    <row r="11" spans="1:6" ht="23.25" customHeight="1" x14ac:dyDescent="0.25">
      <c r="A11" s="30" t="s">
        <v>33</v>
      </c>
      <c r="B11" s="31"/>
      <c r="C11" s="31"/>
      <c r="D11" s="31"/>
      <c r="E11" s="31"/>
      <c r="F11" s="31"/>
    </row>
    <row r="12" spans="1:6" ht="16.5" thickBot="1" x14ac:dyDescent="0.3">
      <c r="B12" s="34" t="s">
        <v>37</v>
      </c>
      <c r="C12" s="35"/>
      <c r="D12" s="35"/>
      <c r="E12" s="35"/>
    </row>
    <row r="13" spans="1:6" ht="53.25" customHeight="1" thickBot="1" x14ac:dyDescent="0.3">
      <c r="A13" s="29" t="s">
        <v>38</v>
      </c>
      <c r="B13" s="7" t="s">
        <v>0</v>
      </c>
      <c r="C13" s="8" t="s">
        <v>18</v>
      </c>
      <c r="D13" s="9" t="s">
        <v>2</v>
      </c>
      <c r="E13" s="10" t="s">
        <v>8</v>
      </c>
      <c r="F13" s="11" t="s">
        <v>15</v>
      </c>
    </row>
    <row r="14" spans="1:6" ht="31.5" x14ac:dyDescent="0.25">
      <c r="A14" s="25">
        <v>1</v>
      </c>
      <c r="B14" s="16" t="s">
        <v>35</v>
      </c>
      <c r="C14" s="17" t="s">
        <v>1</v>
      </c>
      <c r="D14" s="17">
        <v>1</v>
      </c>
      <c r="E14" s="17">
        <v>171.67</v>
      </c>
      <c r="F14" s="18">
        <f>E14*D14+56.76*1.6*D14</f>
        <v>262.48599999999999</v>
      </c>
    </row>
    <row r="15" spans="1:6" x14ac:dyDescent="0.25">
      <c r="A15" s="26">
        <f>A14+1</f>
        <v>2</v>
      </c>
      <c r="B15" s="6" t="s">
        <v>36</v>
      </c>
      <c r="C15" s="2" t="s">
        <v>3</v>
      </c>
      <c r="D15" s="2">
        <v>13</v>
      </c>
      <c r="E15" s="12"/>
      <c r="F15" s="19">
        <f>F14*0.13</f>
        <v>34.123179999999998</v>
      </c>
    </row>
    <row r="16" spans="1:6" ht="18.75" customHeight="1" x14ac:dyDescent="0.25">
      <c r="A16" s="27">
        <f t="shared" ref="A16:A26" si="0">A15+1</f>
        <v>3</v>
      </c>
      <c r="B16" s="13" t="s">
        <v>24</v>
      </c>
      <c r="C16" s="3" t="s">
        <v>4</v>
      </c>
      <c r="D16" s="3"/>
      <c r="E16" s="14"/>
      <c r="F16" s="20">
        <f>F15+F14</f>
        <v>296.60917999999998</v>
      </c>
    </row>
    <row r="17" spans="1:6" ht="17.25" customHeight="1" x14ac:dyDescent="0.25">
      <c r="A17" s="27">
        <f t="shared" si="0"/>
        <v>4</v>
      </c>
      <c r="B17" s="13" t="s">
        <v>19</v>
      </c>
      <c r="C17" s="3"/>
      <c r="D17" s="3"/>
      <c r="E17" s="14"/>
      <c r="F17" s="20">
        <f>F18+F19</f>
        <v>375.72</v>
      </c>
    </row>
    <row r="18" spans="1:6" ht="34.5" customHeight="1" x14ac:dyDescent="0.25">
      <c r="A18" s="26">
        <f t="shared" si="0"/>
        <v>5</v>
      </c>
      <c r="B18" s="5" t="s">
        <v>32</v>
      </c>
      <c r="C18" s="2" t="s">
        <v>20</v>
      </c>
      <c r="D18" s="2">
        <v>2</v>
      </c>
      <c r="E18" s="12">
        <v>105</v>
      </c>
      <c r="F18" s="19">
        <f>E18*D18</f>
        <v>210</v>
      </c>
    </row>
    <row r="19" spans="1:6" ht="47.25" x14ac:dyDescent="0.25">
      <c r="A19" s="26">
        <f t="shared" si="0"/>
        <v>6</v>
      </c>
      <c r="B19" s="6" t="s">
        <v>34</v>
      </c>
      <c r="C19" s="2" t="s">
        <v>21</v>
      </c>
      <c r="D19" s="2">
        <v>12</v>
      </c>
      <c r="E19" s="12">
        <v>13.81</v>
      </c>
      <c r="F19" s="19">
        <f>E19*D19</f>
        <v>165.72</v>
      </c>
    </row>
    <row r="20" spans="1:6" ht="18" customHeight="1" x14ac:dyDescent="0.25">
      <c r="A20" s="27">
        <f t="shared" si="0"/>
        <v>7</v>
      </c>
      <c r="B20" s="13" t="s">
        <v>13</v>
      </c>
      <c r="C20" s="3"/>
      <c r="D20" s="3"/>
      <c r="E20" s="14"/>
      <c r="F20" s="20">
        <f>F17+F16</f>
        <v>672.32917999999995</v>
      </c>
    </row>
    <row r="21" spans="1:6" ht="20.25" customHeight="1" x14ac:dyDescent="0.25">
      <c r="A21" s="26">
        <f t="shared" si="0"/>
        <v>8</v>
      </c>
      <c r="B21" s="6" t="s">
        <v>11</v>
      </c>
      <c r="C21" s="2" t="s">
        <v>3</v>
      </c>
      <c r="D21" s="2">
        <f>406.27-40</f>
        <v>366.27</v>
      </c>
      <c r="E21" s="12"/>
      <c r="F21" s="19">
        <f>F16*D21/100</f>
        <v>1086.3904435859999</v>
      </c>
    </row>
    <row r="22" spans="1:6" ht="39" customHeight="1" x14ac:dyDescent="0.25">
      <c r="A22" s="27">
        <f t="shared" si="0"/>
        <v>9</v>
      </c>
      <c r="B22" s="13" t="s">
        <v>14</v>
      </c>
      <c r="C22" s="3" t="s">
        <v>4</v>
      </c>
      <c r="D22" s="3"/>
      <c r="E22" s="14"/>
      <c r="F22" s="20">
        <f>F21+F20</f>
        <v>1758.7196235859999</v>
      </c>
    </row>
    <row r="23" spans="1:6" ht="20.25" customHeight="1" x14ac:dyDescent="0.25">
      <c r="A23" s="26">
        <f t="shared" si="0"/>
        <v>10</v>
      </c>
      <c r="B23" s="6" t="s">
        <v>12</v>
      </c>
      <c r="C23" s="2" t="s">
        <v>3</v>
      </c>
      <c r="D23" s="2">
        <v>5</v>
      </c>
      <c r="E23" s="12"/>
      <c r="F23" s="19">
        <f>F16*0.05</f>
        <v>14.830458999999999</v>
      </c>
    </row>
    <row r="24" spans="1:6" ht="21.75" customHeight="1" x14ac:dyDescent="0.25">
      <c r="A24" s="27">
        <f t="shared" si="0"/>
        <v>11</v>
      </c>
      <c r="B24" s="13" t="s">
        <v>5</v>
      </c>
      <c r="C24" s="3" t="s">
        <v>4</v>
      </c>
      <c r="D24" s="3"/>
      <c r="E24" s="14"/>
      <c r="F24" s="20">
        <f>F23+F22</f>
        <v>1773.5500825859999</v>
      </c>
    </row>
    <row r="25" spans="1:6" ht="18" customHeight="1" x14ac:dyDescent="0.25">
      <c r="A25" s="26">
        <f t="shared" si="0"/>
        <v>12</v>
      </c>
      <c r="B25" s="15" t="s">
        <v>6</v>
      </c>
      <c r="C25" s="2" t="s">
        <v>4</v>
      </c>
      <c r="D25" s="2"/>
      <c r="E25" s="12"/>
      <c r="F25" s="19">
        <f>F24*0.18</f>
        <v>319.23901486547999</v>
      </c>
    </row>
    <row r="26" spans="1:6" ht="21" customHeight="1" thickBot="1" x14ac:dyDescent="0.3">
      <c r="A26" s="28">
        <f t="shared" si="0"/>
        <v>13</v>
      </c>
      <c r="B26" s="21" t="s">
        <v>7</v>
      </c>
      <c r="C26" s="22" t="s">
        <v>4</v>
      </c>
      <c r="D26" s="22"/>
      <c r="E26" s="23"/>
      <c r="F26" s="24">
        <f>F25+F24</f>
        <v>2092.7890974514798</v>
      </c>
    </row>
    <row r="28" spans="1:6" ht="20.25" customHeight="1" x14ac:dyDescent="0.25"/>
    <row r="29" spans="1:6" x14ac:dyDescent="0.25">
      <c r="A29" s="33" t="s">
        <v>22</v>
      </c>
      <c r="B29" s="33"/>
      <c r="F29" s="1" t="s">
        <v>23</v>
      </c>
    </row>
    <row r="32" spans="1:6" x14ac:dyDescent="0.25">
      <c r="A32" s="1" t="s">
        <v>9</v>
      </c>
    </row>
    <row r="33" spans="1:1" x14ac:dyDescent="0.25">
      <c r="A33" s="4" t="s">
        <v>25</v>
      </c>
    </row>
    <row r="34" spans="1:1" x14ac:dyDescent="0.25">
      <c r="A34" s="4" t="s">
        <v>26</v>
      </c>
    </row>
  </sheetData>
  <mergeCells count="4">
    <mergeCell ref="A11:F11"/>
    <mergeCell ref="A10:F10"/>
    <mergeCell ref="A29:B29"/>
    <mergeCell ref="B12:E12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МУП ПУ ВКХ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Anisimov_AB</cp:lastModifiedBy>
  <cp:lastPrinted>2017-07-21T06:27:15Z</cp:lastPrinted>
  <dcterms:created xsi:type="dcterms:W3CDTF">2013-03-01T04:01:24Z</dcterms:created>
  <dcterms:modified xsi:type="dcterms:W3CDTF">2017-07-21T06:28:07Z</dcterms:modified>
</cp:coreProperties>
</file>